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9725" windowHeight="7318" activeTab="0"/>
  </bookViews>
  <sheets>
    <sheet name="ЦП" sheetId="1" r:id="rId1"/>
  </sheets>
  <definedNames/>
  <calcPr fullCalcOnLoad="1"/>
</workbook>
</file>

<file path=xl/sharedStrings.xml><?xml version="1.0" encoding="utf-8"?>
<sst xmlns="http://schemas.openxmlformats.org/spreadsheetml/2006/main" count="180" uniqueCount="107">
  <si>
    <t>Брестский облисполком</t>
  </si>
  <si>
    <t>Гомельский облисполком</t>
  </si>
  <si>
    <t>Могилевский облисполком</t>
  </si>
  <si>
    <t>Витебский облисполком</t>
  </si>
  <si>
    <t>Гродненский облисполком</t>
  </si>
  <si>
    <t>Минский облисполком</t>
  </si>
  <si>
    <t>Минский горисполком</t>
  </si>
  <si>
    <t>Защитные мероприятия в сельскохозяйственном производстве</t>
  </si>
  <si>
    <t>Защитные мероприятия в лесном хозяйстве</t>
  </si>
  <si>
    <t>гектаров</t>
  </si>
  <si>
    <t>т.д.в.</t>
  </si>
  <si>
    <t>тонн</t>
  </si>
  <si>
    <t>км</t>
  </si>
  <si>
    <t>шт</t>
  </si>
  <si>
    <t>Ликвидация объектов, захоронение отходов, требующих специального обращения</t>
  </si>
  <si>
    <t>объектов</t>
  </si>
  <si>
    <t>Ед.изм.</t>
  </si>
  <si>
    <t>отчетный год</t>
  </si>
  <si>
    <t>план</t>
  </si>
  <si>
    <t>факт</t>
  </si>
  <si>
    <t>Обоснование недостижения значения показателя</t>
  </si>
  <si>
    <t>2</t>
  </si>
  <si>
    <t>3</t>
  </si>
  <si>
    <t>4</t>
  </si>
  <si>
    <t>7</t>
  </si>
  <si>
    <t>8</t>
  </si>
  <si>
    <t>Отклонение, %</t>
  </si>
  <si>
    <t>Значения показателей государственной программы</t>
  </si>
  <si>
    <t>Наименование показателя</t>
  </si>
  <si>
    <t>1.</t>
  </si>
  <si>
    <t>%</t>
  </si>
  <si>
    <t>2.</t>
  </si>
  <si>
    <t>Выполнение нормативного срока строительства объектов</t>
  </si>
  <si>
    <t>3.</t>
  </si>
  <si>
    <t>4.</t>
  </si>
  <si>
    <t>Выполнение научно-исследовательских работ от годового плана</t>
  </si>
  <si>
    <t>5.</t>
  </si>
  <si>
    <t>6.</t>
  </si>
  <si>
    <t>7.</t>
  </si>
  <si>
    <t>Оздоровление и санаторно-курортное лечение граждан, имеющих на это право</t>
  </si>
  <si>
    <t>Оздоровление и санаторно-курортное лечение детей и подростков, имеющих на это право</t>
  </si>
  <si>
    <t>Целевые показатели</t>
  </si>
  <si>
    <t>8.</t>
  </si>
  <si>
    <t>Поставка фосфорных удобрений</t>
  </si>
  <si>
    <t>9.</t>
  </si>
  <si>
    <t>Поставка калийных удобрений</t>
  </si>
  <si>
    <t>10.</t>
  </si>
  <si>
    <t>11.</t>
  </si>
  <si>
    <t>Возмещение затрат на приобр. средств химической защиты растений</t>
  </si>
  <si>
    <t>Создание культурных кормовых угодий - всего</t>
  </si>
  <si>
    <t>12.</t>
  </si>
  <si>
    <t>13.</t>
  </si>
  <si>
    <t>Выполнение уходных работ на пастбищах, созданных для скота в ЛПХ</t>
  </si>
  <si>
    <t>Поставка комбикормов с цезийсвязывающей добавкой</t>
  </si>
  <si>
    <t>14.</t>
  </si>
  <si>
    <t>15.</t>
  </si>
  <si>
    <t>16.</t>
  </si>
  <si>
    <t>Выполнение ремонтно-эксплуатационных работ на внутрихозяйственных мелиоративных сетях</t>
  </si>
  <si>
    <t>Проведение радиологического обследования сельскохозяйственных земель</t>
  </si>
  <si>
    <t xml:space="preserve"> Аккредитация подразделений радиационного контроля, Минлесхоз</t>
  </si>
  <si>
    <t>33.</t>
  </si>
  <si>
    <t>Известкование кислых почв</t>
  </si>
  <si>
    <t>тыс.чел.</t>
  </si>
  <si>
    <t>Сводные целевые показатели</t>
  </si>
  <si>
    <t>Ликвидация непригодных объектов на отселенных территориях</t>
  </si>
  <si>
    <t>Задача 1. Социальная защита, медицинское обеспечение, санаторно-курортное лечение и оздоровление пострадавшего населения</t>
  </si>
  <si>
    <t>Задача 2. Радиационная защита и  адресное применение защитных мер</t>
  </si>
  <si>
    <t>Задача 3. Социально-экономическое развитие пострадавших регионов</t>
  </si>
  <si>
    <t>Задача 4. Научное и информационное обеспечение</t>
  </si>
  <si>
    <t>Информационное обеспечение</t>
  </si>
  <si>
    <t>Организация и проведение мероприятий к годовщинам чернобыльской катастрофы</t>
  </si>
  <si>
    <t>заданий</t>
  </si>
  <si>
    <t>меропр.</t>
  </si>
  <si>
    <t>для скота личных подсобных хозяйств:</t>
  </si>
  <si>
    <t>Реализация комплекса защитных мер, обеспечивающих производство продукции, соответствующей республиканским и международным нормативам по содержанию радионуклидов (цезия-137, стронция-90)</t>
  </si>
  <si>
    <t>17.</t>
  </si>
  <si>
    <t>Захоронение объектов, расположенных на отселенных территриях и в реабилитированных населенных пунктах, - всего</t>
  </si>
  <si>
    <t>38.</t>
  </si>
  <si>
    <t>Научное решение проблем ведения сельского и лесного хозяйства на территории радиоактивного загрязнения</t>
  </si>
  <si>
    <t>Научное решение проблем радиационной защиты населения, управления территориями и социально-экономического развития пострадавших регионов</t>
  </si>
  <si>
    <t>исключен ПСМ №1012 от 27.12.2017</t>
  </si>
  <si>
    <t>18.</t>
  </si>
  <si>
    <t>19.</t>
  </si>
  <si>
    <t>26.</t>
  </si>
  <si>
    <t>в т.ч.  в с/х организациях Гом.обл.</t>
  </si>
  <si>
    <t>Сведения о достижении значений показателей  Государственной программы</t>
  </si>
  <si>
    <t>-</t>
  </si>
  <si>
    <t>Приложение 1 к отчету о результатах реализации Государственной программы по преодолению последствий катастрофы 
на Чернобыльской АЭС на 2011 - 2015 годы и на период до 2020 года за 2018год</t>
  </si>
  <si>
    <t>2017</t>
  </si>
  <si>
    <t xml:space="preserve">Выполнение годовых заданий строительства объектов </t>
  </si>
  <si>
    <t>Доля лиц, получивших санаторно-курортное лечение, из числа граждан, пострадавших в результате катастрофы на Чернобыльской АЭС, нуждающихся в санаторно-курортном лечении, МЧС</t>
  </si>
  <si>
    <t>Реализация комплекса защитных мер, обеспечивающих производство продукции, соответствующей республиканским и международным нормативам по содержанию радионуклидов (цезия-137, стронция-90), МЧС</t>
  </si>
  <si>
    <t>Реализация комплекса защитных мер, обеспечивающих производство продукции, соответствующей республиканским и международным нормативам по содержанию радионуклидов (цезия-137, стронция-90), облисполкомы</t>
  </si>
  <si>
    <t>исключен ПСМ №954 от 27.12.2018</t>
  </si>
  <si>
    <t>введен ПСМ №954 от 27.12.2018</t>
  </si>
  <si>
    <t>введен ПСМ 
№ 954 от 27.12.2018</t>
  </si>
  <si>
    <t>№ п/п по ГП</t>
  </si>
  <si>
    <t>47.</t>
  </si>
  <si>
    <t>Научное решение медицинских проблем жизнедеятельности на территории радиоактивного загрязнения</t>
  </si>
  <si>
    <t>49.</t>
  </si>
  <si>
    <t>51.</t>
  </si>
  <si>
    <t>52.</t>
  </si>
  <si>
    <t>53.</t>
  </si>
  <si>
    <t>Сокращение площади посевов корнеплодов и овощей на загрязненных почвах.  Мероприятие выполнено в полном объеме в соответствии утвержденной структурой посевных площадей</t>
  </si>
  <si>
    <t>отсутствие потребности в выполнении работ</t>
  </si>
  <si>
    <t>Оперативные данные по информации Минздрава</t>
  </si>
  <si>
    <t>уточнение площади с/х земель Брестским ОИК - утверждены новые границы земельных участков на основани информации РУП "Брестгипрозем"
Гомельским ОИК - ошибочно в план включены закустаренные и заболоченные земли, по результатам проверки план исправлен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</si>
</sst>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.00000"/>
    <numFmt numFmtId="196" formatCode="0.0000"/>
    <numFmt numFmtId="197" formatCode="0.000"/>
    <numFmt numFmtId="198" formatCode="0.000000"/>
    <numFmt numFmtId="199" formatCode="00"/>
    <numFmt numFmtId="200" formatCode="#,##0.00_р_."/>
    <numFmt numFmtId="201" formatCode="#,##0.0_р_."/>
    <numFmt numFmtId="202" formatCode="#,##0.000_р_."/>
    <numFmt numFmtId="203" formatCode="#,##0_р_."/>
    <numFmt numFmtId="204" formatCode="0.00000000"/>
    <numFmt numFmtId="205" formatCode="0.000000000"/>
    <numFmt numFmtId="206" formatCode="0.0000000"/>
    <numFmt numFmtId="207" formatCode="#,##0.000"/>
    <numFmt numFmtId="208" formatCode="#,##0.0000"/>
    <numFmt numFmtId="209" formatCode="_(* #,##0.000_);_(* \(#,##0.000\);_(* &quot;-&quot;??_);_(@_)"/>
  </numFmts>
  <fonts count="52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88" fontId="5" fillId="0" borderId="0" xfId="0" applyNumberFormat="1" applyFont="1" applyFill="1" applyBorder="1" applyAlignment="1">
      <alignment horizontal="right" vertical="center" wrapText="1"/>
    </xf>
    <xf numFmtId="188" fontId="9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88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188" fontId="6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vertical="top"/>
    </xf>
    <xf numFmtId="188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 wrapText="1"/>
    </xf>
    <xf numFmtId="188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197" fontId="5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right" vertical="top"/>
    </xf>
    <xf numFmtId="188" fontId="5" fillId="0" borderId="0" xfId="0" applyNumberFormat="1" applyFont="1" applyFill="1" applyBorder="1" applyAlignment="1">
      <alignment horizontal="right" vertical="top"/>
    </xf>
    <xf numFmtId="49" fontId="49" fillId="0" borderId="0" xfId="0" applyNumberFormat="1" applyFont="1" applyFill="1" applyBorder="1" applyAlignment="1">
      <alignment horizontal="left" vertical="top" wrapText="1"/>
    </xf>
    <xf numFmtId="0" fontId="49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center" vertical="top"/>
    </xf>
    <xf numFmtId="187" fontId="5" fillId="0" borderId="0" xfId="60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" fontId="5" fillId="0" borderId="0" xfId="60" applyNumberFormat="1" applyFont="1" applyFill="1" applyBorder="1" applyAlignment="1">
      <alignment horizontal="right" vertical="top"/>
    </xf>
    <xf numFmtId="49" fontId="10" fillId="0" borderId="11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/>
    </xf>
    <xf numFmtId="49" fontId="5" fillId="0" borderId="12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/>
    </xf>
    <xf numFmtId="189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right" vertical="center" wrapText="1"/>
    </xf>
    <xf numFmtId="188" fontId="5" fillId="0" borderId="0" xfId="0" applyNumberFormat="1" applyFont="1" applyFill="1" applyBorder="1" applyAlignment="1">
      <alignment horizontal="right" vertical="center"/>
    </xf>
    <xf numFmtId="188" fontId="49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188" fontId="2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188" fontId="50" fillId="0" borderId="0" xfId="0" applyNumberFormat="1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center" vertical="center" wrapText="1"/>
    </xf>
    <xf numFmtId="188" fontId="49" fillId="0" borderId="0" xfId="0" applyNumberFormat="1" applyFont="1" applyFill="1" applyBorder="1" applyAlignment="1">
      <alignment vertical="center" wrapText="1"/>
    </xf>
    <xf numFmtId="188" fontId="49" fillId="0" borderId="0" xfId="0" applyNumberFormat="1" applyFont="1" applyFill="1" applyBorder="1" applyAlignment="1">
      <alignment horizontal="right" vertical="center" wrapText="1"/>
    </xf>
    <xf numFmtId="188" fontId="49" fillId="0" borderId="0" xfId="0" applyNumberFormat="1" applyFont="1" applyFill="1" applyBorder="1" applyAlignment="1">
      <alignment vertical="top" wrapText="1"/>
    </xf>
    <xf numFmtId="3" fontId="49" fillId="0" borderId="0" xfId="0" applyNumberFormat="1" applyFont="1" applyFill="1" applyBorder="1" applyAlignment="1">
      <alignment horizontal="right" vertical="top"/>
    </xf>
    <xf numFmtId="0" fontId="49" fillId="0" borderId="0" xfId="0" applyFont="1" applyFill="1" applyAlignment="1">
      <alignment vertical="top"/>
    </xf>
    <xf numFmtId="0" fontId="49" fillId="0" borderId="12" xfId="0" applyFont="1" applyFill="1" applyBorder="1" applyAlignment="1">
      <alignment vertical="top"/>
    </xf>
    <xf numFmtId="0" fontId="51" fillId="0" borderId="0" xfId="0" applyFont="1" applyFill="1" applyAlignment="1">
      <alignment/>
    </xf>
    <xf numFmtId="188" fontId="50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12" xfId="0" applyFont="1" applyFill="1" applyBorder="1" applyAlignment="1">
      <alignment vertical="top"/>
    </xf>
    <xf numFmtId="188" fontId="10" fillId="0" borderId="0" xfId="0" applyNumberFormat="1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center" vertical="center" wrapText="1"/>
    </xf>
    <xf numFmtId="207" fontId="5" fillId="0" borderId="0" xfId="0" applyNumberFormat="1" applyFont="1" applyFill="1" applyBorder="1" applyAlignment="1">
      <alignment horizontal="center" vertical="top"/>
    </xf>
    <xf numFmtId="209" fontId="5" fillId="0" borderId="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Alignment="1">
      <alignment horizontal="left" vertical="top" wrapText="1"/>
    </xf>
    <xf numFmtId="11" fontId="5" fillId="0" borderId="0" xfId="0" applyNumberFormat="1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1" fontId="5" fillId="0" borderId="14" xfId="0" applyNumberFormat="1" applyFont="1" applyFill="1" applyBorder="1" applyAlignment="1">
      <alignment horizontal="center" vertical="top" wrapText="1"/>
    </xf>
    <xf numFmtId="11" fontId="5" fillId="0" borderId="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188" fontId="6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8" fontId="10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vertical="top" wrapText="1"/>
    </xf>
    <xf numFmtId="2" fontId="5" fillId="0" borderId="0" xfId="0" applyNumberFormat="1" applyFont="1" applyFill="1" applyAlignment="1">
      <alignment horizontal="right" vertical="top"/>
    </xf>
    <xf numFmtId="2" fontId="5" fillId="0" borderId="12" xfId="0" applyNumberFormat="1" applyFont="1" applyFill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view="pageBreakPreview" zoomScale="60" workbookViewId="0" topLeftCell="A1">
      <selection activeCell="H92" sqref="H92"/>
    </sheetView>
  </sheetViews>
  <sheetFormatPr defaultColWidth="9.140625" defaultRowHeight="12.75"/>
  <cols>
    <col min="1" max="1" width="3.57421875" style="30" customWidth="1"/>
    <col min="2" max="2" width="47.140625" style="4" customWidth="1"/>
    <col min="3" max="3" width="10.8515625" style="17" customWidth="1"/>
    <col min="4" max="4" width="15.8515625" style="17" customWidth="1"/>
    <col min="5" max="6" width="14.57421875" style="4" customWidth="1"/>
    <col min="7" max="7" width="16.57421875" style="4" customWidth="1"/>
    <col min="8" max="8" width="28.57421875" style="84" customWidth="1"/>
    <col min="9" max="16384" width="9.140625" style="4" customWidth="1"/>
  </cols>
  <sheetData>
    <row r="1" spans="1:8" ht="38.25" customHeight="1">
      <c r="A1" s="97" t="s">
        <v>87</v>
      </c>
      <c r="B1" s="97"/>
      <c r="C1" s="97"/>
      <c r="D1" s="97"/>
      <c r="E1" s="97"/>
      <c r="F1" s="97"/>
      <c r="G1" s="97"/>
      <c r="H1" s="97"/>
    </row>
    <row r="2" spans="1:8" ht="37.5" customHeight="1">
      <c r="A2" s="119" t="s">
        <v>85</v>
      </c>
      <c r="B2" s="119"/>
      <c r="C2" s="119"/>
      <c r="D2" s="119"/>
      <c r="E2" s="119"/>
      <c r="F2" s="119"/>
      <c r="G2" s="119"/>
      <c r="H2" s="119"/>
    </row>
    <row r="3" spans="1:8" ht="32.25" customHeight="1">
      <c r="A3" s="102" t="s">
        <v>96</v>
      </c>
      <c r="B3" s="104" t="s">
        <v>28</v>
      </c>
      <c r="C3" s="116" t="s">
        <v>16</v>
      </c>
      <c r="D3" s="110" t="s">
        <v>27</v>
      </c>
      <c r="E3" s="110"/>
      <c r="F3" s="110"/>
      <c r="G3" s="104" t="s">
        <v>26</v>
      </c>
      <c r="H3" s="111" t="s">
        <v>20</v>
      </c>
    </row>
    <row r="4" spans="1:8" ht="17.25" customHeight="1">
      <c r="A4" s="103"/>
      <c r="B4" s="104"/>
      <c r="C4" s="116"/>
      <c r="D4" s="110" t="s">
        <v>88</v>
      </c>
      <c r="E4" s="117" t="s">
        <v>17</v>
      </c>
      <c r="F4" s="117"/>
      <c r="G4" s="104"/>
      <c r="H4" s="112"/>
    </row>
    <row r="5" spans="1:8" s="1" customFormat="1" ht="16.5" customHeight="1">
      <c r="A5" s="103"/>
      <c r="B5" s="104"/>
      <c r="C5" s="116"/>
      <c r="D5" s="110"/>
      <c r="E5" s="9" t="s">
        <v>18</v>
      </c>
      <c r="F5" s="9" t="s">
        <v>19</v>
      </c>
      <c r="G5" s="104"/>
      <c r="H5" s="112"/>
    </row>
    <row r="6" spans="1:8" s="24" customFormat="1" ht="15" customHeight="1">
      <c r="A6" s="58">
        <v>1</v>
      </c>
      <c r="B6" s="14" t="s">
        <v>21</v>
      </c>
      <c r="C6" s="14" t="s">
        <v>22</v>
      </c>
      <c r="D6" s="14" t="s">
        <v>23</v>
      </c>
      <c r="E6" s="59">
        <v>5</v>
      </c>
      <c r="F6" s="59">
        <v>6</v>
      </c>
      <c r="G6" s="14" t="s">
        <v>24</v>
      </c>
      <c r="H6" s="89" t="s">
        <v>25</v>
      </c>
    </row>
    <row r="7" spans="1:8" s="1" customFormat="1" ht="15" customHeight="1">
      <c r="A7" s="101" t="s">
        <v>63</v>
      </c>
      <c r="B7" s="101"/>
      <c r="C7" s="101"/>
      <c r="D7" s="101"/>
      <c r="E7" s="101"/>
      <c r="F7" s="101"/>
      <c r="G7" s="101"/>
      <c r="H7" s="101"/>
    </row>
    <row r="8" spans="1:8" s="1" customFormat="1" ht="77.25" customHeight="1">
      <c r="A8" s="25" t="s">
        <v>29</v>
      </c>
      <c r="B8" s="26" t="s">
        <v>90</v>
      </c>
      <c r="C8" s="28" t="s">
        <v>30</v>
      </c>
      <c r="D8" s="53">
        <v>69.64</v>
      </c>
      <c r="E8" s="39">
        <v>50</v>
      </c>
      <c r="F8" s="90">
        <v>71.098</v>
      </c>
      <c r="G8" s="91">
        <f>F8/E8*100-100</f>
        <v>42.196</v>
      </c>
      <c r="H8" s="88" t="s">
        <v>105</v>
      </c>
    </row>
    <row r="9" spans="1:8" s="1" customFormat="1" ht="86.25" customHeight="1">
      <c r="A9" s="25" t="s">
        <v>31</v>
      </c>
      <c r="B9" s="26" t="s">
        <v>91</v>
      </c>
      <c r="C9" s="28" t="s">
        <v>30</v>
      </c>
      <c r="D9" s="53">
        <v>99.64</v>
      </c>
      <c r="E9" s="105" t="s">
        <v>93</v>
      </c>
      <c r="F9" s="105"/>
      <c r="G9" s="105"/>
      <c r="H9" s="105"/>
    </row>
    <row r="10" spans="1:8" s="1" customFormat="1" ht="93.75" customHeight="1">
      <c r="A10" s="25" t="s">
        <v>33</v>
      </c>
      <c r="B10" s="26" t="s">
        <v>92</v>
      </c>
      <c r="C10" s="28" t="s">
        <v>30</v>
      </c>
      <c r="D10" s="27" t="s">
        <v>94</v>
      </c>
      <c r="E10" s="39">
        <v>100</v>
      </c>
      <c r="F10" s="53">
        <v>100.41</v>
      </c>
      <c r="G10" s="54">
        <f>F10/E10*100-100</f>
        <v>0.4099999999999966</v>
      </c>
      <c r="H10" s="74"/>
    </row>
    <row r="11" spans="1:8" s="1" customFormat="1" ht="35.25" customHeight="1">
      <c r="A11" s="25" t="s">
        <v>34</v>
      </c>
      <c r="B11" s="26" t="s">
        <v>64</v>
      </c>
      <c r="C11" s="28" t="s">
        <v>30</v>
      </c>
      <c r="D11" s="106" t="s">
        <v>80</v>
      </c>
      <c r="E11" s="106"/>
      <c r="F11" s="106"/>
      <c r="G11" s="106"/>
      <c r="H11" s="106"/>
    </row>
    <row r="12" spans="1:8" s="1" customFormat="1" ht="36" customHeight="1">
      <c r="A12" s="25" t="s">
        <v>36</v>
      </c>
      <c r="B12" s="26" t="s">
        <v>32</v>
      </c>
      <c r="C12" s="28" t="s">
        <v>30</v>
      </c>
      <c r="D12" s="105" t="s">
        <v>80</v>
      </c>
      <c r="E12" s="105"/>
      <c r="F12" s="105"/>
      <c r="G12" s="105"/>
      <c r="H12" s="105"/>
    </row>
    <row r="13" spans="1:8" s="1" customFormat="1" ht="33.75" customHeight="1">
      <c r="A13" s="25" t="s">
        <v>37</v>
      </c>
      <c r="B13" s="26" t="s">
        <v>89</v>
      </c>
      <c r="C13" s="28" t="s">
        <v>30</v>
      </c>
      <c r="D13" s="53">
        <v>104.36</v>
      </c>
      <c r="E13" s="39">
        <v>100</v>
      </c>
      <c r="F13" s="53">
        <v>100.57</v>
      </c>
      <c r="G13" s="57">
        <f>F13/E13*100-100</f>
        <v>0.5700000000000074</v>
      </c>
      <c r="H13" s="74"/>
    </row>
    <row r="14" spans="1:8" s="1" customFormat="1" ht="36" customHeight="1">
      <c r="A14" s="25" t="s">
        <v>38</v>
      </c>
      <c r="B14" s="26" t="s">
        <v>35</v>
      </c>
      <c r="C14" s="28" t="s">
        <v>30</v>
      </c>
      <c r="D14" s="60">
        <v>120.8</v>
      </c>
      <c r="E14" s="39">
        <v>100</v>
      </c>
      <c r="F14" s="53">
        <v>120.83</v>
      </c>
      <c r="G14" s="57">
        <f>F14/E14*100-100</f>
        <v>20.83</v>
      </c>
      <c r="H14" s="67"/>
    </row>
    <row r="15" spans="1:8" s="1" customFormat="1" ht="23.25" customHeight="1">
      <c r="A15" s="99" t="s">
        <v>41</v>
      </c>
      <c r="B15" s="99"/>
      <c r="C15" s="99"/>
      <c r="D15" s="99"/>
      <c r="E15" s="99"/>
      <c r="F15" s="99"/>
      <c r="G15" s="99"/>
      <c r="H15" s="99"/>
    </row>
    <row r="16" spans="1:8" s="1" customFormat="1" ht="33.75" customHeight="1">
      <c r="A16" s="98" t="s">
        <v>65</v>
      </c>
      <c r="B16" s="99"/>
      <c r="C16" s="99"/>
      <c r="D16" s="99"/>
      <c r="E16" s="99"/>
      <c r="F16" s="99"/>
      <c r="G16" s="99"/>
      <c r="H16" s="99"/>
    </row>
    <row r="17" spans="1:8" s="1" customFormat="1" ht="39.75" customHeight="1">
      <c r="A17" s="25" t="s">
        <v>42</v>
      </c>
      <c r="B17" s="26" t="s">
        <v>39</v>
      </c>
      <c r="C17" s="28" t="s">
        <v>62</v>
      </c>
      <c r="D17" s="43">
        <v>0.3</v>
      </c>
      <c r="E17" s="64">
        <v>0.3</v>
      </c>
      <c r="F17" s="43">
        <v>0.3</v>
      </c>
      <c r="G17" s="44">
        <f>F17/E17*100-100</f>
        <v>0</v>
      </c>
      <c r="H17" s="51"/>
    </row>
    <row r="18" spans="1:8" s="1" customFormat="1" ht="39.75" customHeight="1">
      <c r="A18" s="25" t="s">
        <v>44</v>
      </c>
      <c r="B18" s="26" t="s">
        <v>40</v>
      </c>
      <c r="C18" s="28" t="s">
        <v>62</v>
      </c>
      <c r="D18" s="64">
        <v>87</v>
      </c>
      <c r="E18" s="25">
        <v>82.1</v>
      </c>
      <c r="F18" s="64">
        <v>87.6</v>
      </c>
      <c r="G18" s="44">
        <f>F18/E18*100-100</f>
        <v>6.699147381242398</v>
      </c>
      <c r="H18" s="75"/>
    </row>
    <row r="19" spans="1:8" s="1" customFormat="1" ht="22.5" customHeight="1">
      <c r="A19" s="25"/>
      <c r="B19" s="100" t="s">
        <v>66</v>
      </c>
      <c r="C19" s="100"/>
      <c r="D19" s="100"/>
      <c r="E19" s="100"/>
      <c r="F19" s="100"/>
      <c r="G19" s="100"/>
      <c r="H19" s="100"/>
    </row>
    <row r="20" spans="2:8" ht="20.25" customHeight="1">
      <c r="B20" s="109" t="s">
        <v>7</v>
      </c>
      <c r="C20" s="109"/>
      <c r="D20" s="109"/>
      <c r="E20" s="109"/>
      <c r="F20" s="109"/>
      <c r="G20" s="109"/>
      <c r="H20" s="109"/>
    </row>
    <row r="21" spans="1:8" ht="83.25" customHeight="1">
      <c r="A21" s="31" t="s">
        <v>46</v>
      </c>
      <c r="B21" s="69" t="s">
        <v>74</v>
      </c>
      <c r="C21" s="70" t="s">
        <v>30</v>
      </c>
      <c r="D21" s="71" t="s">
        <v>95</v>
      </c>
      <c r="E21" s="72">
        <v>100</v>
      </c>
      <c r="F21" s="94">
        <f>(F22+F23+F24+F25+F26+F27)/6</f>
        <v>100.40833333333335</v>
      </c>
      <c r="G21" s="73">
        <f>F21/E21*100-100</f>
        <v>0.40833333333334565</v>
      </c>
      <c r="H21" s="76"/>
    </row>
    <row r="22" spans="2:8" ht="20.25" customHeight="1">
      <c r="B22" s="6" t="s">
        <v>0</v>
      </c>
      <c r="C22" s="16"/>
      <c r="D22" s="12"/>
      <c r="E22" s="12">
        <v>100</v>
      </c>
      <c r="F22" s="55">
        <v>100</v>
      </c>
      <c r="G22" s="95">
        <f aca="true" t="shared" si="0" ref="G22:G27">F22/E22*100-100</f>
        <v>0</v>
      </c>
      <c r="H22" s="77"/>
    </row>
    <row r="23" spans="2:8" ht="20.25" customHeight="1">
      <c r="B23" s="6" t="s">
        <v>3</v>
      </c>
      <c r="C23" s="16"/>
      <c r="D23" s="12"/>
      <c r="E23" s="12">
        <v>100</v>
      </c>
      <c r="F23" s="55">
        <v>100</v>
      </c>
      <c r="G23" s="95">
        <f t="shared" si="0"/>
        <v>0</v>
      </c>
      <c r="H23" s="77"/>
    </row>
    <row r="24" spans="2:8" ht="20.25" customHeight="1">
      <c r="B24" s="6" t="s">
        <v>1</v>
      </c>
      <c r="C24" s="16"/>
      <c r="D24" s="12"/>
      <c r="E24" s="12">
        <v>100</v>
      </c>
      <c r="F24" s="55">
        <v>100.14</v>
      </c>
      <c r="G24" s="95">
        <f t="shared" si="0"/>
        <v>0.14000000000000057</v>
      </c>
      <c r="H24" s="77"/>
    </row>
    <row r="25" spans="2:8" ht="20.25" customHeight="1">
      <c r="B25" s="6" t="s">
        <v>4</v>
      </c>
      <c r="C25" s="16"/>
      <c r="D25" s="12"/>
      <c r="E25" s="12">
        <v>100</v>
      </c>
      <c r="F25" s="55">
        <v>99.74</v>
      </c>
      <c r="G25" s="95">
        <f t="shared" si="0"/>
        <v>-0.2600000000000051</v>
      </c>
      <c r="H25" s="77"/>
    </row>
    <row r="26" spans="2:8" ht="20.25" customHeight="1">
      <c r="B26" s="6" t="s">
        <v>5</v>
      </c>
      <c r="C26" s="16"/>
      <c r="D26" s="18"/>
      <c r="E26" s="18">
        <v>100</v>
      </c>
      <c r="F26" s="93">
        <v>100.24</v>
      </c>
      <c r="G26" s="95">
        <f t="shared" si="0"/>
        <v>0.23999999999999488</v>
      </c>
      <c r="H26" s="77"/>
    </row>
    <row r="27" spans="2:8" ht="20.25" customHeight="1">
      <c r="B27" s="6" t="s">
        <v>2</v>
      </c>
      <c r="C27" s="13"/>
      <c r="D27" s="18"/>
      <c r="E27" s="18">
        <v>100</v>
      </c>
      <c r="F27" s="93">
        <v>102.33</v>
      </c>
      <c r="G27" s="95">
        <f t="shared" si="0"/>
        <v>2.329999999999984</v>
      </c>
      <c r="H27" s="77"/>
    </row>
    <row r="28" spans="1:8" s="3" customFormat="1" ht="16.5" customHeight="1">
      <c r="A28" s="31" t="s">
        <v>47</v>
      </c>
      <c r="B28" s="41" t="s">
        <v>61</v>
      </c>
      <c r="C28" s="42" t="s">
        <v>9</v>
      </c>
      <c r="D28" s="29">
        <f>SUM(D29:D33)</f>
        <v>27295.300000000003</v>
      </c>
      <c r="E28" s="108" t="s">
        <v>93</v>
      </c>
      <c r="F28" s="108"/>
      <c r="G28" s="108"/>
      <c r="H28" s="85"/>
    </row>
    <row r="29" spans="2:8" ht="18.75" customHeight="1">
      <c r="B29" s="6" t="s">
        <v>0</v>
      </c>
      <c r="C29" s="16"/>
      <c r="D29" s="12">
        <v>93.9</v>
      </c>
      <c r="E29" s="12"/>
      <c r="F29" s="12"/>
      <c r="G29" s="50"/>
      <c r="H29" s="85"/>
    </row>
    <row r="30" spans="2:8" ht="18.75" customHeight="1">
      <c r="B30" s="6" t="s">
        <v>1</v>
      </c>
      <c r="C30" s="16"/>
      <c r="D30" s="12">
        <v>17301.5</v>
      </c>
      <c r="E30" s="12"/>
      <c r="F30" s="12"/>
      <c r="G30" s="50"/>
      <c r="H30" s="85"/>
    </row>
    <row r="31" spans="2:8" ht="18.75" customHeight="1">
      <c r="B31" s="6" t="s">
        <v>4</v>
      </c>
      <c r="C31" s="16"/>
      <c r="D31" s="12">
        <v>404.9</v>
      </c>
      <c r="E31" s="12"/>
      <c r="F31" s="12"/>
      <c r="G31" s="50"/>
      <c r="H31" s="85"/>
    </row>
    <row r="32" spans="2:8" ht="18.75" customHeight="1">
      <c r="B32" s="6" t="s">
        <v>5</v>
      </c>
      <c r="C32" s="16"/>
      <c r="D32" s="12">
        <v>1769</v>
      </c>
      <c r="E32" s="12"/>
      <c r="F32" s="12"/>
      <c r="G32" s="50"/>
      <c r="H32" s="85"/>
    </row>
    <row r="33" spans="2:8" ht="18.75" customHeight="1">
      <c r="B33" s="6" t="s">
        <v>2</v>
      </c>
      <c r="C33" s="16"/>
      <c r="D33" s="12">
        <v>7726</v>
      </c>
      <c r="E33" s="12"/>
      <c r="F33" s="12"/>
      <c r="G33" s="50"/>
      <c r="H33" s="85"/>
    </row>
    <row r="34" spans="1:8" ht="23.25" customHeight="1">
      <c r="A34" s="31" t="s">
        <v>50</v>
      </c>
      <c r="B34" s="41" t="s">
        <v>43</v>
      </c>
      <c r="C34" s="42" t="s">
        <v>10</v>
      </c>
      <c r="D34" s="29">
        <f>D35+D36+D37+D38+D39+D40</f>
        <v>20528.699999999997</v>
      </c>
      <c r="E34" s="108" t="s">
        <v>93</v>
      </c>
      <c r="F34" s="108"/>
      <c r="G34" s="108"/>
      <c r="H34" s="85"/>
    </row>
    <row r="35" spans="2:8" ht="18.75" customHeight="1">
      <c r="B35" s="6" t="s">
        <v>0</v>
      </c>
      <c r="C35" s="16"/>
      <c r="D35" s="12">
        <v>1463.1</v>
      </c>
      <c r="E35" s="12"/>
      <c r="F35" s="12"/>
      <c r="G35" s="50"/>
      <c r="H35" s="78"/>
    </row>
    <row r="36" spans="2:8" ht="18.75" customHeight="1">
      <c r="B36" s="6" t="s">
        <v>3</v>
      </c>
      <c r="C36" s="16"/>
      <c r="D36" s="12">
        <v>3.1</v>
      </c>
      <c r="E36" s="12"/>
      <c r="F36" s="12"/>
      <c r="G36" s="50"/>
      <c r="H36" s="78"/>
    </row>
    <row r="37" spans="2:8" ht="18.75" customHeight="1">
      <c r="B37" s="6" t="s">
        <v>1</v>
      </c>
      <c r="C37" s="16"/>
      <c r="D37" s="12">
        <v>11818.9</v>
      </c>
      <c r="E37" s="12"/>
      <c r="F37" s="12"/>
      <c r="G37" s="50"/>
      <c r="H37" s="78"/>
    </row>
    <row r="38" spans="2:8" ht="18.75" customHeight="1">
      <c r="B38" s="6" t="s">
        <v>4</v>
      </c>
      <c r="C38" s="16"/>
      <c r="D38" s="12">
        <v>421.4</v>
      </c>
      <c r="E38" s="12"/>
      <c r="F38" s="12"/>
      <c r="G38" s="50"/>
      <c r="H38" s="78"/>
    </row>
    <row r="39" spans="2:8" ht="22.5" customHeight="1">
      <c r="B39" s="6" t="s">
        <v>5</v>
      </c>
      <c r="C39" s="16"/>
      <c r="D39" s="18">
        <v>1741.4</v>
      </c>
      <c r="E39" s="18"/>
      <c r="F39" s="18"/>
      <c r="G39" s="50"/>
      <c r="H39" s="79"/>
    </row>
    <row r="40" spans="1:8" s="10" customFormat="1" ht="19.5" customHeight="1">
      <c r="A40" s="32"/>
      <c r="B40" s="6" t="s">
        <v>2</v>
      </c>
      <c r="C40" s="13"/>
      <c r="D40" s="18">
        <v>5080.8</v>
      </c>
      <c r="E40" s="18"/>
      <c r="F40" s="18"/>
      <c r="G40" s="50"/>
      <c r="H40" s="79"/>
    </row>
    <row r="41" spans="1:8" ht="18.75" customHeight="1">
      <c r="A41" s="31" t="s">
        <v>51</v>
      </c>
      <c r="B41" s="41" t="s">
        <v>45</v>
      </c>
      <c r="C41" s="42" t="s">
        <v>10</v>
      </c>
      <c r="D41" s="29">
        <f>D42+D43+D44+D45+D46+D47</f>
        <v>66380.27</v>
      </c>
      <c r="E41" s="108" t="s">
        <v>93</v>
      </c>
      <c r="F41" s="108"/>
      <c r="G41" s="108"/>
      <c r="H41" s="80"/>
    </row>
    <row r="42" spans="2:8" ht="18.75" customHeight="1">
      <c r="B42" s="6" t="s">
        <v>0</v>
      </c>
      <c r="C42" s="16"/>
      <c r="D42" s="12">
        <v>3699.7</v>
      </c>
      <c r="E42" s="12"/>
      <c r="F42" s="12"/>
      <c r="G42" s="50"/>
      <c r="H42" s="78"/>
    </row>
    <row r="43" spans="2:8" ht="18.75" customHeight="1">
      <c r="B43" s="6" t="s">
        <v>3</v>
      </c>
      <c r="C43" s="16"/>
      <c r="D43" s="12">
        <v>8.4</v>
      </c>
      <c r="E43" s="12"/>
      <c r="F43" s="12"/>
      <c r="G43" s="50"/>
      <c r="H43" s="78"/>
    </row>
    <row r="44" spans="2:8" ht="18.75" customHeight="1">
      <c r="B44" s="6" t="s">
        <v>1</v>
      </c>
      <c r="C44" s="16"/>
      <c r="D44" s="12">
        <v>41700.5</v>
      </c>
      <c r="E44" s="12"/>
      <c r="F44" s="12"/>
      <c r="G44" s="50"/>
      <c r="H44" s="78"/>
    </row>
    <row r="45" spans="2:8" ht="18.75" customHeight="1">
      <c r="B45" s="6" t="s">
        <v>4</v>
      </c>
      <c r="C45" s="16"/>
      <c r="D45" s="12">
        <v>1422.57</v>
      </c>
      <c r="E45" s="12"/>
      <c r="F45" s="12"/>
      <c r="G45" s="50"/>
      <c r="H45" s="78"/>
    </row>
    <row r="46" spans="2:8" ht="18.75" customHeight="1">
      <c r="B46" s="6" t="s">
        <v>5</v>
      </c>
      <c r="C46" s="16"/>
      <c r="D46" s="18">
        <v>3509</v>
      </c>
      <c r="E46" s="18"/>
      <c r="F46" s="18"/>
      <c r="G46" s="50"/>
      <c r="H46" s="79"/>
    </row>
    <row r="47" spans="1:8" s="10" customFormat="1" ht="19.5" customHeight="1">
      <c r="A47" s="32"/>
      <c r="B47" s="6" t="s">
        <v>2</v>
      </c>
      <c r="C47" s="13"/>
      <c r="D47" s="18">
        <v>16040.1</v>
      </c>
      <c r="E47" s="18"/>
      <c r="F47" s="18"/>
      <c r="G47" s="50"/>
      <c r="H47" s="79"/>
    </row>
    <row r="48" spans="1:8" ht="32.25" customHeight="1">
      <c r="A48" s="31" t="s">
        <v>54</v>
      </c>
      <c r="B48" s="41" t="s">
        <v>48</v>
      </c>
      <c r="C48" s="42" t="s">
        <v>9</v>
      </c>
      <c r="D48" s="29">
        <f>D50</f>
        <v>37</v>
      </c>
      <c r="E48" s="29">
        <f>E50</f>
        <v>37</v>
      </c>
      <c r="F48" s="121">
        <f>F50</f>
        <v>28</v>
      </c>
      <c r="G48" s="120">
        <f aca="true" t="shared" si="1" ref="G48:G74">F48/E48*100-100</f>
        <v>-24.324324324324323</v>
      </c>
      <c r="H48" s="118" t="s">
        <v>103</v>
      </c>
    </row>
    <row r="49" spans="2:8" ht="21.75" customHeight="1">
      <c r="B49" s="6" t="s">
        <v>1</v>
      </c>
      <c r="C49" s="16"/>
      <c r="D49" s="65" t="s">
        <v>86</v>
      </c>
      <c r="E49" s="65" t="s">
        <v>86</v>
      </c>
      <c r="F49" s="93" t="s">
        <v>86</v>
      </c>
      <c r="G49" s="95" t="s">
        <v>86</v>
      </c>
      <c r="H49" s="118"/>
    </row>
    <row r="50" spans="2:8" ht="24.75" customHeight="1">
      <c r="B50" s="6" t="s">
        <v>2</v>
      </c>
      <c r="C50" s="16"/>
      <c r="D50" s="12">
        <v>37</v>
      </c>
      <c r="E50" s="12">
        <v>37</v>
      </c>
      <c r="F50" s="55">
        <v>28</v>
      </c>
      <c r="G50" s="95">
        <f t="shared" si="1"/>
        <v>-24.324324324324323</v>
      </c>
      <c r="H50" s="118"/>
    </row>
    <row r="51" spans="1:8" ht="26.25" customHeight="1">
      <c r="A51" s="31" t="s">
        <v>55</v>
      </c>
      <c r="B51" s="41" t="s">
        <v>49</v>
      </c>
      <c r="C51" s="42" t="s">
        <v>9</v>
      </c>
      <c r="D51" s="29">
        <f>D52+D53</f>
        <v>275</v>
      </c>
      <c r="E51" s="108" t="s">
        <v>93</v>
      </c>
      <c r="F51" s="108"/>
      <c r="G51" s="108"/>
      <c r="H51" s="80"/>
    </row>
    <row r="52" spans="1:8" s="10" customFormat="1" ht="23.25" customHeight="1">
      <c r="A52" s="32"/>
      <c r="B52" s="7" t="s">
        <v>84</v>
      </c>
      <c r="C52" s="13"/>
      <c r="D52" s="19">
        <v>95</v>
      </c>
      <c r="E52" s="19"/>
      <c r="F52" s="19"/>
      <c r="G52" s="66"/>
      <c r="H52" s="80"/>
    </row>
    <row r="53" spans="1:8" s="10" customFormat="1" ht="23.25" customHeight="1">
      <c r="A53" s="32"/>
      <c r="B53" s="7" t="s">
        <v>73</v>
      </c>
      <c r="C53" s="13"/>
      <c r="D53" s="19">
        <f>D54+D55</f>
        <v>180</v>
      </c>
      <c r="E53" s="19"/>
      <c r="F53" s="19"/>
      <c r="G53" s="66"/>
      <c r="H53" s="80"/>
    </row>
    <row r="54" spans="2:8" ht="16.5">
      <c r="B54" s="6" t="s">
        <v>0</v>
      </c>
      <c r="C54" s="16"/>
      <c r="D54" s="12">
        <v>40</v>
      </c>
      <c r="E54" s="12"/>
      <c r="F54" s="12"/>
      <c r="G54" s="50"/>
      <c r="H54" s="80"/>
    </row>
    <row r="55" spans="2:8" ht="16.5">
      <c r="B55" s="6" t="s">
        <v>1</v>
      </c>
      <c r="C55" s="16"/>
      <c r="D55" s="12">
        <v>140</v>
      </c>
      <c r="E55" s="12"/>
      <c r="F55" s="12"/>
      <c r="G55" s="50"/>
      <c r="H55" s="80"/>
    </row>
    <row r="56" spans="1:8" ht="30">
      <c r="A56" s="31" t="s">
        <v>56</v>
      </c>
      <c r="B56" s="45" t="s">
        <v>52</v>
      </c>
      <c r="C56" s="42" t="s">
        <v>9</v>
      </c>
      <c r="D56" s="29">
        <f>D57+D58+D59</f>
        <v>852</v>
      </c>
      <c r="E56" s="108" t="s">
        <v>93</v>
      </c>
      <c r="F56" s="108"/>
      <c r="G56" s="108"/>
      <c r="H56" s="85"/>
    </row>
    <row r="57" spans="2:8" ht="16.5">
      <c r="B57" s="6" t="s">
        <v>0</v>
      </c>
      <c r="C57" s="16"/>
      <c r="D57" s="12">
        <v>333.5</v>
      </c>
      <c r="E57" s="12"/>
      <c r="F57" s="12"/>
      <c r="G57" s="50"/>
      <c r="H57" s="85"/>
    </row>
    <row r="58" spans="2:8" ht="16.5">
      <c r="B58" s="6" t="s">
        <v>1</v>
      </c>
      <c r="C58" s="16"/>
      <c r="D58" s="12">
        <v>496</v>
      </c>
      <c r="E58" s="12"/>
      <c r="F58" s="12"/>
      <c r="G58" s="50"/>
      <c r="H58" s="85"/>
    </row>
    <row r="59" spans="2:8" ht="16.5">
      <c r="B59" s="6" t="s">
        <v>2</v>
      </c>
      <c r="C59" s="16"/>
      <c r="D59" s="12">
        <v>22.5</v>
      </c>
      <c r="E59" s="12"/>
      <c r="F59" s="12"/>
      <c r="G59" s="50"/>
      <c r="H59" s="85"/>
    </row>
    <row r="60" spans="1:8" ht="33" customHeight="1">
      <c r="A60" s="31" t="s">
        <v>75</v>
      </c>
      <c r="B60" s="41" t="s">
        <v>53</v>
      </c>
      <c r="C60" s="42" t="s">
        <v>11</v>
      </c>
      <c r="D60" s="29">
        <f>D61+D62+D63</f>
        <v>33.92</v>
      </c>
      <c r="E60" s="108" t="s">
        <v>93</v>
      </c>
      <c r="F60" s="108"/>
      <c r="G60" s="108"/>
      <c r="H60" s="85"/>
    </row>
    <row r="61" spans="1:8" s="8" customFormat="1" ht="15.75">
      <c r="A61" s="31"/>
      <c r="B61" s="6" t="s">
        <v>0</v>
      </c>
      <c r="C61" s="15"/>
      <c r="D61" s="12">
        <v>5.6</v>
      </c>
      <c r="E61" s="12"/>
      <c r="F61" s="12"/>
      <c r="G61" s="50"/>
      <c r="H61" s="85"/>
    </row>
    <row r="62" spans="1:8" s="8" customFormat="1" ht="15.75">
      <c r="A62" s="31"/>
      <c r="B62" s="6" t="s">
        <v>1</v>
      </c>
      <c r="C62" s="15"/>
      <c r="D62" s="55">
        <v>26.42</v>
      </c>
      <c r="E62" s="12"/>
      <c r="F62" s="55"/>
      <c r="G62" s="50"/>
      <c r="H62" s="85"/>
    </row>
    <row r="63" spans="1:8" s="8" customFormat="1" ht="15.75">
      <c r="A63" s="31"/>
      <c r="B63" s="6" t="s">
        <v>2</v>
      </c>
      <c r="C63" s="15"/>
      <c r="D63" s="12">
        <v>1.9</v>
      </c>
      <c r="E63" s="12"/>
      <c r="F63" s="12"/>
      <c r="G63" s="50"/>
      <c r="H63" s="85"/>
    </row>
    <row r="64" spans="1:8" ht="36" customHeight="1">
      <c r="A64" s="31" t="s">
        <v>81</v>
      </c>
      <c r="B64" s="41" t="s">
        <v>57</v>
      </c>
      <c r="C64" s="42" t="s">
        <v>12</v>
      </c>
      <c r="D64" s="29">
        <f>D65+D66+D67</f>
        <v>1504</v>
      </c>
      <c r="E64" s="29">
        <f>E65+E66+E67</f>
        <v>1483.8</v>
      </c>
      <c r="F64" s="29">
        <f>F65+F66+F67</f>
        <v>1423.8</v>
      </c>
      <c r="G64" s="120">
        <f t="shared" si="1"/>
        <v>-4.043671653861708</v>
      </c>
      <c r="H64" s="80"/>
    </row>
    <row r="65" spans="2:8" ht="26.25">
      <c r="B65" s="6" t="s">
        <v>0</v>
      </c>
      <c r="C65" s="16"/>
      <c r="D65" s="12">
        <v>60</v>
      </c>
      <c r="E65" s="12">
        <v>60</v>
      </c>
      <c r="F65" s="12">
        <v>0</v>
      </c>
      <c r="G65" s="95">
        <f t="shared" si="1"/>
        <v>-100</v>
      </c>
      <c r="H65" s="96" t="s">
        <v>104</v>
      </c>
    </row>
    <row r="66" spans="2:8" ht="16.5">
      <c r="B66" s="6" t="s">
        <v>1</v>
      </c>
      <c r="C66" s="16"/>
      <c r="D66" s="12">
        <v>1300</v>
      </c>
      <c r="E66" s="12">
        <v>1300</v>
      </c>
      <c r="F66" s="12">
        <v>1300</v>
      </c>
      <c r="G66" s="95">
        <f t="shared" si="1"/>
        <v>0</v>
      </c>
      <c r="H66" s="78"/>
    </row>
    <row r="67" spans="2:8" ht="16.5">
      <c r="B67" s="6" t="s">
        <v>2</v>
      </c>
      <c r="C67" s="16"/>
      <c r="D67" s="12">
        <v>144</v>
      </c>
      <c r="E67" s="12">
        <v>123.8</v>
      </c>
      <c r="F67" s="12">
        <v>123.8</v>
      </c>
      <c r="G67" s="95">
        <f t="shared" si="1"/>
        <v>0</v>
      </c>
      <c r="H67" s="78"/>
    </row>
    <row r="68" spans="1:8" ht="33.75" customHeight="1">
      <c r="A68" s="31" t="s">
        <v>82</v>
      </c>
      <c r="B68" s="41" t="s">
        <v>58</v>
      </c>
      <c r="C68" s="42" t="s">
        <v>9</v>
      </c>
      <c r="D68" s="29">
        <f>D69+D70+D71+D72+D73+D74</f>
        <v>364419.2</v>
      </c>
      <c r="E68" s="29">
        <f>E69+E70+E71+E72+E73+E74</f>
        <v>216109</v>
      </c>
      <c r="F68" s="29">
        <f>F69+F70+F71+F72+F73+F74</f>
        <v>215547</v>
      </c>
      <c r="G68" s="120">
        <f t="shared" si="1"/>
        <v>-0.2600539542545732</v>
      </c>
      <c r="H68" s="118" t="s">
        <v>106</v>
      </c>
    </row>
    <row r="69" spans="2:8" ht="16.5">
      <c r="B69" s="6" t="s">
        <v>0</v>
      </c>
      <c r="C69" s="16"/>
      <c r="D69" s="12">
        <v>14640</v>
      </c>
      <c r="E69" s="12">
        <v>3140</v>
      </c>
      <c r="F69" s="12">
        <v>2944</v>
      </c>
      <c r="G69" s="95">
        <f t="shared" si="1"/>
        <v>-6.242038216560502</v>
      </c>
      <c r="H69" s="118"/>
    </row>
    <row r="70" spans="2:8" ht="16.5" hidden="1">
      <c r="B70" s="6" t="s">
        <v>3</v>
      </c>
      <c r="C70" s="16"/>
      <c r="D70" s="12">
        <v>0</v>
      </c>
      <c r="E70" s="12">
        <v>0</v>
      </c>
      <c r="F70" s="12"/>
      <c r="G70" s="95" t="e">
        <f t="shared" si="1"/>
        <v>#DIV/0!</v>
      </c>
      <c r="H70" s="118"/>
    </row>
    <row r="71" spans="2:8" ht="16.5">
      <c r="B71" s="6" t="s">
        <v>1</v>
      </c>
      <c r="C71" s="16"/>
      <c r="D71" s="12">
        <v>178503.2</v>
      </c>
      <c r="E71" s="12">
        <v>148427</v>
      </c>
      <c r="F71" s="12">
        <v>147900</v>
      </c>
      <c r="G71" s="95">
        <f t="shared" si="1"/>
        <v>-0.3550566945366995</v>
      </c>
      <c r="H71" s="118"/>
    </row>
    <row r="72" spans="2:8" ht="16.5">
      <c r="B72" s="6" t="s">
        <v>4</v>
      </c>
      <c r="C72" s="16"/>
      <c r="D72" s="12">
        <v>0</v>
      </c>
      <c r="E72" s="12">
        <v>7734</v>
      </c>
      <c r="F72" s="12">
        <v>7734</v>
      </c>
      <c r="G72" s="95">
        <f t="shared" si="1"/>
        <v>0</v>
      </c>
      <c r="H72" s="118"/>
    </row>
    <row r="73" spans="2:8" ht="16.5">
      <c r="B73" s="6" t="s">
        <v>5</v>
      </c>
      <c r="C73" s="16"/>
      <c r="D73" s="12">
        <v>17575</v>
      </c>
      <c r="E73" s="12">
        <v>14317</v>
      </c>
      <c r="F73" s="12">
        <v>14302</v>
      </c>
      <c r="G73" s="95">
        <f t="shared" si="1"/>
        <v>-0.10477055249005218</v>
      </c>
      <c r="H73" s="118"/>
    </row>
    <row r="74" spans="2:8" ht="22.5" customHeight="1">
      <c r="B74" s="6" t="s">
        <v>2</v>
      </c>
      <c r="C74" s="16"/>
      <c r="D74" s="12">
        <v>153701</v>
      </c>
      <c r="E74" s="12">
        <v>42491</v>
      </c>
      <c r="F74" s="12">
        <v>42667</v>
      </c>
      <c r="G74" s="95">
        <f t="shared" si="1"/>
        <v>0.41420536113530204</v>
      </c>
      <c r="H74" s="118"/>
    </row>
    <row r="75" spans="2:8" ht="21" customHeight="1">
      <c r="B75" s="115" t="s">
        <v>8</v>
      </c>
      <c r="C75" s="115"/>
      <c r="D75" s="115"/>
      <c r="E75" s="115"/>
      <c r="F75" s="115"/>
      <c r="G75" s="115"/>
      <c r="H75" s="115"/>
    </row>
    <row r="76" spans="1:8" s="5" customFormat="1" ht="33" customHeight="1">
      <c r="A76" s="30" t="s">
        <v>83</v>
      </c>
      <c r="B76" s="40" t="s">
        <v>59</v>
      </c>
      <c r="C76" s="38" t="s">
        <v>13</v>
      </c>
      <c r="D76" s="37">
        <v>8</v>
      </c>
      <c r="E76" s="37">
        <v>1</v>
      </c>
      <c r="F76" s="37">
        <v>1</v>
      </c>
      <c r="G76" s="95">
        <f>F76/E76*100-100</f>
        <v>0</v>
      </c>
      <c r="H76" s="81"/>
    </row>
    <row r="77" spans="1:8" s="5" customFormat="1" ht="15">
      <c r="A77" s="30"/>
      <c r="B77" s="100" t="s">
        <v>14</v>
      </c>
      <c r="C77" s="100"/>
      <c r="D77" s="100"/>
      <c r="E77" s="100"/>
      <c r="F77" s="100"/>
      <c r="G77" s="100"/>
      <c r="H77" s="100"/>
    </row>
    <row r="78" spans="1:8" s="5" customFormat="1" ht="49.5" customHeight="1">
      <c r="A78" s="31" t="s">
        <v>60</v>
      </c>
      <c r="B78" s="48" t="s">
        <v>76</v>
      </c>
      <c r="C78" s="71" t="s">
        <v>15</v>
      </c>
      <c r="D78" s="49">
        <f>D79+D80</f>
        <v>1105</v>
      </c>
      <c r="E78" s="49">
        <f>E79+E80</f>
        <v>686</v>
      </c>
      <c r="F78" s="49">
        <f>F79+F80</f>
        <v>1010</v>
      </c>
      <c r="G78" s="120">
        <f>F78/E78*100-100</f>
        <v>47.23032069970844</v>
      </c>
      <c r="H78" s="51"/>
    </row>
    <row r="79" spans="1:8" s="5" customFormat="1" ht="18.75" customHeight="1">
      <c r="A79" s="30"/>
      <c r="B79" s="6" t="s">
        <v>1</v>
      </c>
      <c r="C79" s="2"/>
      <c r="D79" s="11">
        <v>599</v>
      </c>
      <c r="E79" s="11">
        <v>316</v>
      </c>
      <c r="F79" s="11">
        <v>360</v>
      </c>
      <c r="G79" s="95">
        <f>F79/E79*100-100</f>
        <v>13.924050632911403</v>
      </c>
      <c r="H79" s="51"/>
    </row>
    <row r="80" spans="1:8" s="5" customFormat="1" ht="24" customHeight="1">
      <c r="A80" s="30"/>
      <c r="B80" s="6" t="s">
        <v>2</v>
      </c>
      <c r="C80" s="2"/>
      <c r="D80" s="11">
        <v>506</v>
      </c>
      <c r="E80" s="11">
        <v>370</v>
      </c>
      <c r="F80" s="11">
        <v>650</v>
      </c>
      <c r="G80" s="95">
        <f>F80/E80*100-100</f>
        <v>75.67567567567568</v>
      </c>
      <c r="H80" s="51"/>
    </row>
    <row r="81" spans="1:8" s="3" customFormat="1" ht="19.5" customHeight="1">
      <c r="A81" s="56"/>
      <c r="B81" s="114" t="s">
        <v>67</v>
      </c>
      <c r="C81" s="114"/>
      <c r="D81" s="114"/>
      <c r="E81" s="114"/>
      <c r="F81" s="114"/>
      <c r="G81" s="114"/>
      <c r="H81" s="114"/>
    </row>
    <row r="82" spans="1:8" s="5" customFormat="1" ht="45.75" customHeight="1">
      <c r="A82" s="31" t="s">
        <v>77</v>
      </c>
      <c r="B82" s="46" t="s">
        <v>89</v>
      </c>
      <c r="C82" s="47" t="s">
        <v>30</v>
      </c>
      <c r="D82" s="86" t="s">
        <v>94</v>
      </c>
      <c r="E82" s="68">
        <v>100</v>
      </c>
      <c r="F82" s="68">
        <f>(F83+F84+F85+F86+F87+F88+F89)/7</f>
        <v>100.57142857142857</v>
      </c>
      <c r="G82" s="95">
        <f aca="true" t="shared" si="2" ref="G82:G89">F82/E82*100-100</f>
        <v>0.5714285714285836</v>
      </c>
      <c r="H82" s="113"/>
    </row>
    <row r="83" spans="1:8" s="5" customFormat="1" ht="15">
      <c r="A83" s="30"/>
      <c r="B83" s="6" t="s">
        <v>0</v>
      </c>
      <c r="C83" s="20"/>
      <c r="D83" s="21"/>
      <c r="E83" s="22">
        <v>100</v>
      </c>
      <c r="F83" s="22">
        <v>100</v>
      </c>
      <c r="G83" s="95">
        <f t="shared" si="2"/>
        <v>0</v>
      </c>
      <c r="H83" s="113"/>
    </row>
    <row r="84" spans="1:8" s="5" customFormat="1" ht="15">
      <c r="A84" s="30"/>
      <c r="B84" s="6" t="s">
        <v>3</v>
      </c>
      <c r="C84" s="20"/>
      <c r="D84" s="21"/>
      <c r="E84" s="22">
        <v>100</v>
      </c>
      <c r="F84" s="22">
        <v>100</v>
      </c>
      <c r="G84" s="95">
        <f t="shared" si="2"/>
        <v>0</v>
      </c>
      <c r="H84" s="113"/>
    </row>
    <row r="85" spans="1:8" s="5" customFormat="1" ht="17.25" customHeight="1">
      <c r="A85" s="30"/>
      <c r="B85" s="6" t="s">
        <v>1</v>
      </c>
      <c r="C85" s="20"/>
      <c r="D85" s="21"/>
      <c r="E85" s="22">
        <v>100</v>
      </c>
      <c r="F85" s="22">
        <v>104</v>
      </c>
      <c r="G85" s="95">
        <f t="shared" si="2"/>
        <v>4</v>
      </c>
      <c r="H85" s="113"/>
    </row>
    <row r="86" spans="1:8" s="5" customFormat="1" ht="17.25" customHeight="1">
      <c r="A86" s="30"/>
      <c r="B86" s="6" t="s">
        <v>4</v>
      </c>
      <c r="C86" s="20"/>
      <c r="D86" s="21"/>
      <c r="E86" s="22">
        <v>100</v>
      </c>
      <c r="F86" s="22">
        <v>100</v>
      </c>
      <c r="G86" s="95">
        <f t="shared" si="2"/>
        <v>0</v>
      </c>
      <c r="H86" s="113"/>
    </row>
    <row r="87" spans="1:8" s="5" customFormat="1" ht="17.25" customHeight="1">
      <c r="A87" s="30"/>
      <c r="B87" s="6" t="s">
        <v>5</v>
      </c>
      <c r="C87" s="20"/>
      <c r="D87" s="21"/>
      <c r="E87" s="22">
        <v>100</v>
      </c>
      <c r="F87" s="22">
        <v>100</v>
      </c>
      <c r="G87" s="95">
        <f t="shared" si="2"/>
        <v>0</v>
      </c>
      <c r="H87" s="113"/>
    </row>
    <row r="88" spans="1:8" s="5" customFormat="1" ht="18" customHeight="1">
      <c r="A88" s="30"/>
      <c r="B88" s="6" t="s">
        <v>2</v>
      </c>
      <c r="C88" s="20"/>
      <c r="D88" s="34"/>
      <c r="E88" s="35">
        <v>100</v>
      </c>
      <c r="F88" s="35">
        <v>100</v>
      </c>
      <c r="G88" s="95">
        <f t="shared" si="2"/>
        <v>0</v>
      </c>
      <c r="H88" s="113"/>
    </row>
    <row r="89" spans="1:8" s="5" customFormat="1" ht="20.25" customHeight="1">
      <c r="A89" s="30"/>
      <c r="B89" s="33" t="s">
        <v>6</v>
      </c>
      <c r="C89" s="36"/>
      <c r="D89" s="30"/>
      <c r="E89" s="35">
        <v>100</v>
      </c>
      <c r="F89" s="35">
        <v>100</v>
      </c>
      <c r="G89" s="95">
        <f t="shared" si="2"/>
        <v>0</v>
      </c>
      <c r="H89" s="113"/>
    </row>
    <row r="90" spans="1:8" s="5" customFormat="1" ht="18.75" customHeight="1">
      <c r="A90" s="107" t="s">
        <v>68</v>
      </c>
      <c r="B90" s="107"/>
      <c r="C90" s="107"/>
      <c r="D90" s="107"/>
      <c r="E90" s="107"/>
      <c r="F90" s="107"/>
      <c r="G90" s="107"/>
      <c r="H90" s="107"/>
    </row>
    <row r="91" spans="1:8" s="5" customFormat="1" ht="45">
      <c r="A91" s="31" t="s">
        <v>97</v>
      </c>
      <c r="B91" s="33" t="s">
        <v>98</v>
      </c>
      <c r="C91" s="36" t="s">
        <v>71</v>
      </c>
      <c r="D91" s="30">
        <v>1</v>
      </c>
      <c r="E91" s="30">
        <v>1</v>
      </c>
      <c r="F91" s="30">
        <v>1</v>
      </c>
      <c r="G91" s="122">
        <f>F91/E91*100-100</f>
        <v>0</v>
      </c>
      <c r="H91" s="92"/>
    </row>
    <row r="92" spans="1:8" s="5" customFormat="1" ht="45">
      <c r="A92" s="31" t="s">
        <v>99</v>
      </c>
      <c r="B92" s="33" t="s">
        <v>78</v>
      </c>
      <c r="C92" s="36" t="s">
        <v>71</v>
      </c>
      <c r="D92" s="30">
        <v>6</v>
      </c>
      <c r="E92" s="30">
        <v>6</v>
      </c>
      <c r="F92" s="30">
        <v>6</v>
      </c>
      <c r="G92" s="122">
        <f>F92/E92*100-100</f>
        <v>0</v>
      </c>
      <c r="H92" s="82"/>
    </row>
    <row r="93" spans="1:8" s="5" customFormat="1" ht="49.5" customHeight="1">
      <c r="A93" s="31" t="s">
        <v>100</v>
      </c>
      <c r="B93" s="33" t="s">
        <v>79</v>
      </c>
      <c r="C93" s="36" t="s">
        <v>71</v>
      </c>
      <c r="D93" s="30">
        <v>22</v>
      </c>
      <c r="E93" s="30">
        <v>17</v>
      </c>
      <c r="F93" s="30">
        <v>22</v>
      </c>
      <c r="G93" s="122">
        <f>F93/E93*100-100</f>
        <v>29.411764705882348</v>
      </c>
      <c r="H93" s="82"/>
    </row>
    <row r="94" spans="1:8" s="5" customFormat="1" ht="18.75" customHeight="1">
      <c r="A94" s="31" t="s">
        <v>101</v>
      </c>
      <c r="B94" s="33" t="s">
        <v>69</v>
      </c>
      <c r="C94" s="36" t="s">
        <v>72</v>
      </c>
      <c r="D94" s="30">
        <v>7</v>
      </c>
      <c r="E94" s="30">
        <v>4</v>
      </c>
      <c r="F94" s="30">
        <v>4</v>
      </c>
      <c r="G94" s="122">
        <f>F94/E94*100-100</f>
        <v>0</v>
      </c>
      <c r="H94" s="82"/>
    </row>
    <row r="95" spans="1:8" s="5" customFormat="1" ht="30">
      <c r="A95" s="87" t="s">
        <v>102</v>
      </c>
      <c r="B95" s="62" t="s">
        <v>70</v>
      </c>
      <c r="C95" s="63" t="s">
        <v>72</v>
      </c>
      <c r="D95" s="61">
        <v>2</v>
      </c>
      <c r="E95" s="61">
        <v>2</v>
      </c>
      <c r="F95" s="61">
        <v>2</v>
      </c>
      <c r="G95" s="123">
        <f>F95/E95*100-100</f>
        <v>0</v>
      </c>
      <c r="H95" s="83"/>
    </row>
    <row r="96" spans="1:8" s="5" customFormat="1" ht="15">
      <c r="A96" s="30"/>
      <c r="B96" s="23"/>
      <c r="C96" s="20"/>
      <c r="D96" s="20"/>
      <c r="H96" s="52"/>
    </row>
    <row r="97" spans="1:8" s="5" customFormat="1" ht="15">
      <c r="A97" s="30"/>
      <c r="B97" s="23"/>
      <c r="C97" s="20"/>
      <c r="D97" s="20"/>
      <c r="H97" s="52"/>
    </row>
    <row r="98" spans="1:8" s="5" customFormat="1" ht="15">
      <c r="A98" s="30"/>
      <c r="B98" s="23"/>
      <c r="C98" s="20"/>
      <c r="D98" s="20"/>
      <c r="H98" s="52"/>
    </row>
    <row r="99" spans="1:8" s="5" customFormat="1" ht="15">
      <c r="A99" s="30"/>
      <c r="B99" s="23"/>
      <c r="C99" s="20"/>
      <c r="D99" s="20"/>
      <c r="H99" s="52"/>
    </row>
    <row r="100" spans="1:8" s="5" customFormat="1" ht="15">
      <c r="A100" s="30"/>
      <c r="B100" s="23"/>
      <c r="C100" s="20"/>
      <c r="D100" s="20"/>
      <c r="H100" s="52"/>
    </row>
    <row r="101" spans="1:8" s="5" customFormat="1" ht="15">
      <c r="A101" s="30"/>
      <c r="B101" s="23"/>
      <c r="C101" s="20"/>
      <c r="D101" s="20"/>
      <c r="H101" s="52"/>
    </row>
    <row r="102" spans="1:8" s="5" customFormat="1" ht="15">
      <c r="A102" s="30"/>
      <c r="B102" s="23"/>
      <c r="C102" s="20"/>
      <c r="D102" s="20"/>
      <c r="H102" s="52"/>
    </row>
    <row r="103" spans="1:8" s="5" customFormat="1" ht="15">
      <c r="A103" s="30"/>
      <c r="B103" s="23"/>
      <c r="C103" s="20"/>
      <c r="D103" s="20"/>
      <c r="H103" s="52"/>
    </row>
    <row r="104" spans="1:8" s="5" customFormat="1" ht="15">
      <c r="A104" s="30"/>
      <c r="B104" s="23"/>
      <c r="C104" s="20"/>
      <c r="D104" s="20"/>
      <c r="H104" s="52"/>
    </row>
    <row r="105" spans="1:8" s="5" customFormat="1" ht="15">
      <c r="A105" s="30"/>
      <c r="B105" s="23"/>
      <c r="C105" s="20"/>
      <c r="D105" s="20"/>
      <c r="H105" s="52"/>
    </row>
    <row r="106" spans="1:8" s="5" customFormat="1" ht="15">
      <c r="A106" s="30"/>
      <c r="B106" s="23"/>
      <c r="C106" s="20"/>
      <c r="D106" s="20"/>
      <c r="H106" s="52"/>
    </row>
    <row r="107" spans="1:8" s="5" customFormat="1" ht="15">
      <c r="A107" s="30"/>
      <c r="B107" s="23"/>
      <c r="C107" s="20"/>
      <c r="D107" s="20"/>
      <c r="H107" s="52"/>
    </row>
    <row r="108" spans="1:8" s="5" customFormat="1" ht="15">
      <c r="A108" s="30"/>
      <c r="B108" s="23"/>
      <c r="C108" s="20"/>
      <c r="D108" s="20"/>
      <c r="H108" s="52"/>
    </row>
    <row r="109" spans="1:8" s="5" customFormat="1" ht="15">
      <c r="A109" s="30"/>
      <c r="B109" s="23"/>
      <c r="C109" s="20"/>
      <c r="D109" s="20"/>
      <c r="H109" s="52"/>
    </row>
    <row r="110" spans="1:8" s="5" customFormat="1" ht="15">
      <c r="A110" s="30"/>
      <c r="B110" s="23"/>
      <c r="C110" s="20"/>
      <c r="D110" s="20"/>
      <c r="H110" s="52"/>
    </row>
    <row r="111" spans="1:8" s="5" customFormat="1" ht="15">
      <c r="A111" s="30"/>
      <c r="B111" s="23"/>
      <c r="C111" s="20"/>
      <c r="D111" s="20"/>
      <c r="H111" s="52"/>
    </row>
    <row r="112" spans="1:8" s="5" customFormat="1" ht="15">
      <c r="A112" s="30"/>
      <c r="B112" s="23"/>
      <c r="C112" s="20"/>
      <c r="D112" s="20"/>
      <c r="H112" s="52"/>
    </row>
    <row r="113" spans="1:8" s="5" customFormat="1" ht="15">
      <c r="A113" s="30"/>
      <c r="B113" s="23"/>
      <c r="C113" s="20"/>
      <c r="D113" s="20"/>
      <c r="H113" s="52"/>
    </row>
    <row r="114" spans="1:8" s="5" customFormat="1" ht="15">
      <c r="A114" s="30"/>
      <c r="B114" s="23"/>
      <c r="C114" s="20"/>
      <c r="D114" s="20"/>
      <c r="H114" s="52"/>
    </row>
    <row r="115" spans="1:8" s="5" customFormat="1" ht="15">
      <c r="A115" s="30"/>
      <c r="B115" s="23"/>
      <c r="C115" s="20"/>
      <c r="D115" s="20"/>
      <c r="H115" s="52"/>
    </row>
    <row r="116" spans="1:8" s="5" customFormat="1" ht="15">
      <c r="A116" s="30"/>
      <c r="C116" s="20"/>
      <c r="D116" s="20"/>
      <c r="H116" s="52"/>
    </row>
    <row r="117" spans="1:8" s="5" customFormat="1" ht="15">
      <c r="A117" s="30"/>
      <c r="C117" s="20"/>
      <c r="D117" s="20"/>
      <c r="H117" s="52"/>
    </row>
    <row r="118" spans="1:8" s="5" customFormat="1" ht="15">
      <c r="A118" s="30"/>
      <c r="C118" s="20"/>
      <c r="D118" s="20"/>
      <c r="H118" s="52"/>
    </row>
    <row r="119" spans="1:8" s="5" customFormat="1" ht="15">
      <c r="A119" s="30"/>
      <c r="C119" s="20"/>
      <c r="D119" s="20"/>
      <c r="H119" s="52"/>
    </row>
    <row r="120" spans="1:8" s="5" customFormat="1" ht="15">
      <c r="A120" s="30"/>
      <c r="C120" s="20"/>
      <c r="D120" s="20"/>
      <c r="H120" s="52"/>
    </row>
    <row r="121" spans="1:8" s="5" customFormat="1" ht="15">
      <c r="A121" s="30"/>
      <c r="C121" s="20"/>
      <c r="D121" s="20"/>
      <c r="H121" s="52"/>
    </row>
    <row r="122" spans="1:8" s="5" customFormat="1" ht="15">
      <c r="A122" s="30"/>
      <c r="C122" s="20"/>
      <c r="D122" s="20"/>
      <c r="H122" s="52"/>
    </row>
    <row r="123" spans="1:8" s="5" customFormat="1" ht="15">
      <c r="A123" s="30"/>
      <c r="C123" s="20"/>
      <c r="D123" s="20"/>
      <c r="H123" s="52"/>
    </row>
    <row r="124" spans="1:8" s="5" customFormat="1" ht="15">
      <c r="A124" s="30"/>
      <c r="C124" s="20"/>
      <c r="D124" s="20"/>
      <c r="H124" s="52"/>
    </row>
    <row r="125" spans="1:8" s="5" customFormat="1" ht="15">
      <c r="A125" s="30"/>
      <c r="C125" s="20"/>
      <c r="D125" s="20"/>
      <c r="H125" s="52"/>
    </row>
    <row r="126" spans="1:8" s="5" customFormat="1" ht="15">
      <c r="A126" s="30"/>
      <c r="C126" s="20"/>
      <c r="D126" s="20"/>
      <c r="H126" s="52"/>
    </row>
    <row r="127" spans="1:8" s="5" customFormat="1" ht="15">
      <c r="A127" s="30"/>
      <c r="C127" s="20"/>
      <c r="D127" s="20"/>
      <c r="H127" s="52"/>
    </row>
    <row r="128" spans="1:8" s="5" customFormat="1" ht="15">
      <c r="A128" s="30"/>
      <c r="C128" s="20"/>
      <c r="D128" s="20"/>
      <c r="H128" s="52"/>
    </row>
    <row r="129" spans="1:8" s="5" customFormat="1" ht="15">
      <c r="A129" s="30"/>
      <c r="C129" s="20"/>
      <c r="D129" s="20"/>
      <c r="H129" s="52"/>
    </row>
    <row r="130" spans="1:8" s="5" customFormat="1" ht="15">
      <c r="A130" s="30"/>
      <c r="C130" s="20"/>
      <c r="D130" s="20"/>
      <c r="H130" s="52"/>
    </row>
    <row r="131" spans="1:8" s="5" customFormat="1" ht="15">
      <c r="A131" s="30"/>
      <c r="C131" s="20"/>
      <c r="D131" s="20"/>
      <c r="H131" s="52"/>
    </row>
  </sheetData>
  <sheetProtection/>
  <mergeCells count="31">
    <mergeCell ref="H48:H50"/>
    <mergeCell ref="A2:H2"/>
    <mergeCell ref="B81:H81"/>
    <mergeCell ref="B77:H77"/>
    <mergeCell ref="B75:H75"/>
    <mergeCell ref="C3:C5"/>
    <mergeCell ref="D3:F3"/>
    <mergeCell ref="E4:F4"/>
    <mergeCell ref="A15:H15"/>
    <mergeCell ref="E34:G34"/>
    <mergeCell ref="E41:G41"/>
    <mergeCell ref="H68:H74"/>
    <mergeCell ref="A90:H90"/>
    <mergeCell ref="E56:G56"/>
    <mergeCell ref="E60:G60"/>
    <mergeCell ref="B20:H20"/>
    <mergeCell ref="D4:D5"/>
    <mergeCell ref="H3:H5"/>
    <mergeCell ref="E28:G28"/>
    <mergeCell ref="G3:G5"/>
    <mergeCell ref="H82:H89"/>
    <mergeCell ref="E51:G51"/>
    <mergeCell ref="A1:H1"/>
    <mergeCell ref="A16:H16"/>
    <mergeCell ref="B19:H19"/>
    <mergeCell ref="A7:H7"/>
    <mergeCell ref="A3:A5"/>
    <mergeCell ref="B3:B5"/>
    <mergeCell ref="E9:H9"/>
    <mergeCell ref="D11:H11"/>
    <mergeCell ref="D12:H12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84" r:id="rId1"/>
  <headerFooter differentFirst="1">
    <oddHeader>&amp;C&amp;P&amp;RФорма 5
</oddHeader>
  </headerFooter>
  <rowBreaks count="4" manualBreakCount="4">
    <brk id="14" max="255" man="1"/>
    <brk id="40" max="255" man="1"/>
    <brk id="67" max="255" man="1"/>
    <brk id="89" max="255" man="1"/>
  </rowBreaks>
  <ignoredErrors>
    <ignoredError sqref="B6:C6 D6 G6:H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Макеич</cp:lastModifiedBy>
  <cp:lastPrinted>2019-02-27T07:29:26Z</cp:lastPrinted>
  <dcterms:created xsi:type="dcterms:W3CDTF">1996-10-08T23:32:33Z</dcterms:created>
  <dcterms:modified xsi:type="dcterms:W3CDTF">2019-02-27T14:38:46Z</dcterms:modified>
  <cp:category/>
  <cp:version/>
  <cp:contentType/>
  <cp:contentStatus/>
</cp:coreProperties>
</file>